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Усил 4_2 кат" sheetId="1" r:id="rId1"/>
  </sheets>
  <externalReferences>
    <externalReference r:id="rId2"/>
  </externalReferences>
  <definedNames>
    <definedName name="_xlnm.Print_Area" localSheetId="0">'Усил 4_2 кат'!$A$1:$G$104</definedName>
  </definedNames>
  <calcPr calcId="125725"/>
</workbook>
</file>

<file path=xl/calcChain.xml><?xml version="1.0" encoding="utf-8"?>
<calcChain xmlns="http://schemas.openxmlformats.org/spreadsheetml/2006/main">
  <c r="E95" i="1"/>
  <c r="E94"/>
  <c r="D89"/>
  <c r="D66"/>
  <c r="D65"/>
  <c r="D64" s="1"/>
  <c r="D43" s="1"/>
  <c r="E41"/>
  <c r="F26"/>
  <c r="E26"/>
  <c r="G25"/>
  <c r="F25"/>
  <c r="E25"/>
  <c r="G24"/>
  <c r="F24"/>
  <c r="E24"/>
  <c r="F23"/>
  <c r="E23"/>
  <c r="D55" l="1"/>
  <c r="D62"/>
</calcChain>
</file>

<file path=xl/sharedStrings.xml><?xml version="1.0" encoding="utf-8"?>
<sst xmlns="http://schemas.openxmlformats.org/spreadsheetml/2006/main" count="153" uniqueCount="118">
  <si>
    <t>О Т Ч Е Т  о  выполнении договора управления</t>
  </si>
  <si>
    <t>ОАО "ДК Нижегородского района"</t>
  </si>
  <si>
    <t>за 2016 год</t>
  </si>
  <si>
    <t>ул.Усилова дом № 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</si>
  <si>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</si>
  <si>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</si>
  <si>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</si>
  <si>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</si>
  <si>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</si>
  <si>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</si>
  <si>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</si>
  <si>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</si>
  <si>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</si>
  <si>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16.09.2012г.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</si>
  <si>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</si>
  <si>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</si>
  <si>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</si>
  <si>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</si>
  <si>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</si>
  <si>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</si>
  <si>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</si>
  <si>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</si>
  <si>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</si>
  <si>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</si>
  <si>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</si>
  <si>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</si>
  <si>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</si>
  <si>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</si>
  <si>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</si>
  <si>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</si>
  <si>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</si>
  <si>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</si>
  <si>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</si>
  <si>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</si>
  <si>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</si>
  <si>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</si>
  <si>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</si>
  <si>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</si>
  <si>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</si>
  <si>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</si>
  <si>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802КО от 01.09.2012</t>
  </si>
  <si>
    <t>ООО "ЛифтБорд-НН"</t>
  </si>
  <si>
    <t>№ 12-106И от 09.12.2010</t>
  </si>
  <si>
    <t>ПАО "МТС"</t>
  </si>
  <si>
    <t>№ 02/11ДНР от 01.04.2011</t>
  </si>
  <si>
    <t>ПАО "ВымпелКом"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</si>
  <si>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</si>
  <si>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</si>
  <si>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</si>
  <si>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</si>
  <si>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</si>
  <si>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</si>
  <si>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</si>
  <si>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</si>
  <si>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</si>
  <si>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</si>
  <si>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</si>
  <si>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</si>
  <si>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"Нижегородтепломонтаж";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</si>
  <si>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</si>
  <si>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</si>
  <si>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</si>
  <si>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</si>
  <si>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</si>
  <si>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</si>
  <si>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</si>
  <si>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</si>
  <si>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</si>
  <si>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</si>
  <si>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</si>
  <si>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</si>
  <si>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</si>
  <si>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"ГородН", ООО "Форест"</t>
  </si>
  <si>
    <t>Уборка придомовой территории: уборка мусора из контейнерных площадок, уборка территории</t>
  </si>
  <si>
    <t>ООО "ГородН"</t>
  </si>
  <si>
    <t>Прочие работы по благоустройству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</si>
  <si>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</si>
  <si>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</si>
  <si>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</si>
  <si>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</si>
  <si>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</si>
  <si>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</si>
  <si>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</si>
  <si>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</si>
  <si>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</si>
  <si>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</si>
  <si>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</si>
  <si>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</si>
  <si>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</si>
  <si>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</si>
  <si>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</si>
  <si>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Замена кармана мусоропровода </t>
  </si>
  <si>
    <t>Январь 2016 г.</t>
  </si>
  <si>
    <t xml:space="preserve">Ремонт системы ХВС, ГВС </t>
  </si>
  <si>
    <t xml:space="preserve">Замена полотенцесушителей </t>
  </si>
  <si>
    <t>Март 2016 г.</t>
  </si>
  <si>
    <t xml:space="preserve">Ремонт системы ГВС </t>
  </si>
  <si>
    <t>Апрель 2016 г.</t>
  </si>
  <si>
    <t xml:space="preserve">Замена датчиков движения </t>
  </si>
  <si>
    <t>Июль 2016 г.</t>
  </si>
  <si>
    <t xml:space="preserve">Ремонт стояка ХВС, ГВС </t>
  </si>
  <si>
    <t>Август 2016 г.</t>
  </si>
  <si>
    <t xml:space="preserve">Замена участка стояка ГВС </t>
  </si>
  <si>
    <t>Июнь 2016 г.</t>
  </si>
  <si>
    <t xml:space="preserve">Ремонт ливневой канализации </t>
  </si>
  <si>
    <t xml:space="preserve">Ремонт кровли </t>
  </si>
  <si>
    <t>Октябрь 2016 г.</t>
  </si>
  <si>
    <t>Ноябрь 2016 г.</t>
  </si>
  <si>
    <t>3. КАПИТАЛЬНЫЙ РЕМОНТ</t>
  </si>
  <si>
    <t>Не проводился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</si>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</sst>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5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7" fillId="0" borderId="12" xfId="0" applyFont="1" applyFill="1" applyBorder="1" applyAlignment="1">
      <alignment horizontal="justify" vertical="top"/>
    </xf>
    <xf numFmtId="164" fontId="18" fillId="0" borderId="12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justify" vertical="top"/>
    </xf>
    <xf numFmtId="164" fontId="19" fillId="0" borderId="20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vertical="center"/>
    </xf>
    <xf numFmtId="0" fontId="23" fillId="0" borderId="0" xfId="0" applyFont="1" applyFill="1" applyAlignment="1">
      <alignment horizontal="justify" vertical="top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36" xfId="0" applyFont="1" applyFill="1" applyBorder="1" applyAlignment="1">
      <alignment horizontal="justify" vertical="top"/>
    </xf>
    <xf numFmtId="0" fontId="3" fillId="0" borderId="3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48"/>
  <sheetViews>
    <sheetView tabSelected="1" view="pageBreakPreview" zoomScaleNormal="100" zoomScaleSheetLayoutView="100" workbookViewId="0">
      <selection activeCell="G8" sqref="G8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85546875" style="2" customWidth="1"/>
    <col min="4" max="4" width="13.5703125" style="2" customWidth="1"/>
    <col min="5" max="5" width="19" style="2" customWidth="1"/>
    <col min="6" max="6" width="16" style="2" bestFit="1" customWidth="1"/>
    <col min="7" max="7" width="19.5703125" style="2" customWidth="1"/>
    <col min="8" max="8" width="13.140625" style="2" bestFit="1" customWidth="1"/>
    <col min="9" max="9" width="3.28515625" style="3" customWidth="1"/>
    <col min="10" max="10" width="10.285156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1982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5595.4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">
      <c r="O17" s="17"/>
    </row>
    <row r="18" spans="1:16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17"/>
    </row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1566903.23</v>
      </c>
      <c r="C23" s="36">
        <v>1505713.7538175953</v>
      </c>
      <c r="D23" s="36">
        <v>175230.5</v>
      </c>
      <c r="E23" s="37">
        <f>B23-C23</f>
        <v>61189.476182404673</v>
      </c>
      <c r="F23" s="37">
        <f>D23+B23-C23</f>
        <v>236419.97618240467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>
      <c r="A24" s="39" t="s">
        <v>30</v>
      </c>
      <c r="B24" s="40">
        <v>376792.73</v>
      </c>
      <c r="C24" s="40">
        <v>362101.36</v>
      </c>
      <c r="D24" s="40">
        <v>40721.960000000021</v>
      </c>
      <c r="E24" s="40">
        <f t="shared" ref="E24:E26" si="0">B24-C24</f>
        <v>14691.369999999995</v>
      </c>
      <c r="F24" s="40">
        <f>D24+B24-C24</f>
        <v>55413.330000000016</v>
      </c>
      <c r="G24" s="41">
        <f>C24-D83</f>
        <v>280582.19999999995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9" t="s">
        <v>31</v>
      </c>
      <c r="B25" s="40">
        <v>0</v>
      </c>
      <c r="C25" s="40">
        <v>249.42</v>
      </c>
      <c r="D25" s="40">
        <v>-456.91000000000349</v>
      </c>
      <c r="E25" s="40">
        <f t="shared" si="0"/>
        <v>-249.42</v>
      </c>
      <c r="F25" s="40">
        <f>D25+B25-C25</f>
        <v>-706.33000000000345</v>
      </c>
      <c r="G25" s="41">
        <f>C25-D89</f>
        <v>249.42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2" t="s">
        <v>32</v>
      </c>
      <c r="B26" s="43">
        <v>126830.72</v>
      </c>
      <c r="C26" s="43">
        <v>121877.82618240463</v>
      </c>
      <c r="D26" s="43">
        <v>9865</v>
      </c>
      <c r="E26" s="43">
        <f t="shared" si="0"/>
        <v>4952.8938175953663</v>
      </c>
      <c r="F26" s="43">
        <f>D26+B26-C26</f>
        <v>14817.893817595366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>
      <c r="A27" s="45" t="s">
        <v>33</v>
      </c>
      <c r="B27" s="45"/>
      <c r="C27" s="45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6"/>
      <c r="B28" s="46"/>
      <c r="C28" s="47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4" customFormat="1">
      <c r="A29" s="48" t="s">
        <v>34</v>
      </c>
      <c r="B29" s="48"/>
      <c r="C29" s="48"/>
      <c r="D29" s="48"/>
      <c r="E29" s="48"/>
      <c r="F29" s="48"/>
      <c r="G29" s="48"/>
      <c r="H29" s="49"/>
      <c r="I29" s="50"/>
      <c r="J29" s="51"/>
      <c r="K29" s="51"/>
      <c r="L29" s="52"/>
      <c r="M29" s="53"/>
      <c r="N29" s="53"/>
      <c r="O29" s="51"/>
      <c r="P29" s="51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55" t="s">
        <v>35</v>
      </c>
      <c r="B31" s="56" t="s">
        <v>36</v>
      </c>
      <c r="C31" s="56" t="s">
        <v>37</v>
      </c>
      <c r="D31" s="57" t="s">
        <v>38</v>
      </c>
      <c r="E31" s="58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3" customFormat="1" ht="24" customHeight="1">
      <c r="A32" s="59" t="s">
        <v>40</v>
      </c>
      <c r="B32" s="59" t="s">
        <v>41</v>
      </c>
      <c r="C32" s="60">
        <v>3847.0030085820904</v>
      </c>
      <c r="D32" s="61">
        <v>0</v>
      </c>
      <c r="E32" s="61">
        <v>0</v>
      </c>
      <c r="F32" s="62"/>
      <c r="G32" s="62"/>
      <c r="H32" s="62"/>
      <c r="I32" s="26"/>
      <c r="J32" s="27"/>
      <c r="K32" s="27"/>
      <c r="L32" s="28"/>
      <c r="M32" s="29"/>
      <c r="N32" s="29"/>
      <c r="O32" s="27"/>
      <c r="P32" s="27"/>
    </row>
    <row r="33" spans="1:16" s="69" customFormat="1" ht="12.75">
      <c r="A33" s="64" t="s">
        <v>42</v>
      </c>
      <c r="B33" s="64" t="s">
        <v>43</v>
      </c>
      <c r="C33" s="60">
        <v>5929.61</v>
      </c>
      <c r="D33" s="65">
        <v>0</v>
      </c>
      <c r="E33" s="65">
        <v>0</v>
      </c>
      <c r="F33" s="66"/>
      <c r="G33" s="66"/>
      <c r="H33" s="66"/>
      <c r="I33" s="67"/>
      <c r="J33" s="28"/>
      <c r="K33" s="28"/>
      <c r="L33" s="28"/>
      <c r="M33" s="68"/>
      <c r="N33" s="68"/>
      <c r="O33" s="28"/>
      <c r="P33" s="28"/>
    </row>
    <row r="34" spans="1:16" s="63" customFormat="1" ht="12.75">
      <c r="A34" s="59" t="s">
        <v>44</v>
      </c>
      <c r="B34" s="59" t="s">
        <v>45</v>
      </c>
      <c r="C34" s="60">
        <v>2970</v>
      </c>
      <c r="D34" s="61">
        <v>0</v>
      </c>
      <c r="E34" s="61">
        <v>0</v>
      </c>
      <c r="F34" s="62"/>
      <c r="G34" s="62"/>
      <c r="H34" s="62"/>
      <c r="I34" s="26"/>
      <c r="J34" s="27"/>
      <c r="K34" s="27"/>
      <c r="L34" s="28"/>
      <c r="M34" s="29"/>
      <c r="N34" s="29"/>
      <c r="O34" s="27"/>
      <c r="P34" s="27"/>
    </row>
    <row r="35" spans="1:16" s="63" customFormat="1" ht="13.5" thickBot="1">
      <c r="A35" s="59" t="s">
        <v>46</v>
      </c>
      <c r="B35" s="59" t="s">
        <v>47</v>
      </c>
      <c r="C35" s="60">
        <v>534.59999999999991</v>
      </c>
      <c r="D35" s="61">
        <v>0</v>
      </c>
      <c r="E35" s="61">
        <v>0</v>
      </c>
      <c r="F35" s="62"/>
      <c r="G35" s="62"/>
      <c r="H35" s="62"/>
      <c r="I35" s="26"/>
      <c r="J35" s="27"/>
      <c r="K35" s="27"/>
      <c r="L35" s="28"/>
      <c r="M35" s="29"/>
      <c r="N35" s="29"/>
      <c r="O35" s="27"/>
      <c r="P35" s="27"/>
    </row>
    <row r="36" spans="1:16" s="63" customFormat="1" ht="17.25" thickBot="1">
      <c r="A36" s="70" t="s">
        <v>48</v>
      </c>
      <c r="B36" s="71"/>
      <c r="C36" s="72">
        <v>13281.21</v>
      </c>
      <c r="D36" s="73"/>
      <c r="E36" s="74">
        <v>0</v>
      </c>
      <c r="F36" s="62"/>
      <c r="G36" s="62"/>
      <c r="H36" s="62"/>
      <c r="I36" s="62"/>
      <c r="L36" s="69"/>
      <c r="M36" s="75"/>
      <c r="N36" s="75"/>
    </row>
    <row r="37" spans="1:16" s="63" customFormat="1" ht="12.75">
      <c r="A37" s="76"/>
      <c r="B37" s="77"/>
      <c r="C37" s="77"/>
      <c r="D37" s="77"/>
      <c r="E37" s="78"/>
      <c r="F37" s="62"/>
      <c r="G37" s="62"/>
      <c r="H37" s="62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20.25">
      <c r="A38" s="79" t="s">
        <v>49</v>
      </c>
      <c r="B38" s="79"/>
      <c r="C38" s="79"/>
      <c r="D38" s="79"/>
      <c r="E38" s="79"/>
      <c r="F38" s="79"/>
      <c r="G38" s="79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42.75" customHeight="1">
      <c r="A39" s="80" t="s">
        <v>50</v>
      </c>
      <c r="B39" s="80"/>
      <c r="C39" s="80"/>
      <c r="D39" s="80"/>
      <c r="E39" s="80"/>
      <c r="F39" s="25"/>
      <c r="G39" s="25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17.25" thickBot="1">
      <c r="A40" s="25"/>
      <c r="B40" s="25"/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81" t="s">
        <v>51</v>
      </c>
      <c r="B41" s="81"/>
      <c r="C41" s="81"/>
      <c r="D41" s="81"/>
      <c r="E41" s="82">
        <f>B23+B26</f>
        <v>1693733.95</v>
      </c>
      <c r="F41" s="25"/>
      <c r="G41" s="25"/>
      <c r="H41" s="47"/>
      <c r="I41" s="26"/>
      <c r="J41" s="83"/>
      <c r="K41" s="27"/>
      <c r="L41" s="28"/>
      <c r="M41" s="29"/>
      <c r="N41" s="29"/>
      <c r="O41" s="27"/>
      <c r="P41" s="27"/>
    </row>
    <row r="42" spans="1:16" s="30" customFormat="1" ht="17.25" thickBot="1">
      <c r="A42" s="84"/>
      <c r="B42" s="84"/>
      <c r="C42" s="84"/>
      <c r="D42" s="84"/>
      <c r="E42" s="84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17.25" thickBot="1">
      <c r="A43" s="85" t="s">
        <v>52</v>
      </c>
      <c r="B43" s="86"/>
      <c r="C43" s="87"/>
      <c r="D43" s="88">
        <f>(E41-D64)*'[1]% для расчета 2016'!E7/100</f>
        <v>774749.05615089287</v>
      </c>
      <c r="E43" s="89"/>
      <c r="F43" s="25"/>
      <c r="G43" s="25"/>
      <c r="H43" s="25"/>
      <c r="L43" s="90"/>
      <c r="M43" s="91"/>
      <c r="N43" s="91"/>
    </row>
    <row r="44" spans="1:16" s="30" customFormat="1" ht="72" customHeight="1">
      <c r="A44" s="92" t="s">
        <v>53</v>
      </c>
      <c r="B44" s="93"/>
      <c r="C44" s="93"/>
      <c r="D44" s="94" t="s">
        <v>54</v>
      </c>
      <c r="E44" s="95"/>
      <c r="F44" s="25"/>
      <c r="G44" s="25"/>
      <c r="H44" s="25"/>
      <c r="L44" s="90"/>
      <c r="M44" s="91"/>
      <c r="N44" s="91"/>
    </row>
    <row r="45" spans="1:16" s="30" customFormat="1" ht="51" customHeight="1">
      <c r="A45" s="96" t="s">
        <v>55</v>
      </c>
      <c r="B45" s="97"/>
      <c r="C45" s="97"/>
      <c r="D45" s="98" t="s">
        <v>54</v>
      </c>
      <c r="E45" s="99"/>
      <c r="F45" s="25"/>
      <c r="G45" s="25"/>
      <c r="H45" s="25"/>
      <c r="L45" s="90"/>
      <c r="M45" s="91"/>
      <c r="N45" s="91"/>
    </row>
    <row r="46" spans="1:16" s="30" customFormat="1" ht="39.75" customHeight="1">
      <c r="A46" s="96" t="s">
        <v>56</v>
      </c>
      <c r="B46" s="97"/>
      <c r="C46" s="97"/>
      <c r="D46" s="98" t="s">
        <v>54</v>
      </c>
      <c r="E46" s="99"/>
      <c r="F46" s="25"/>
      <c r="G46" s="25"/>
      <c r="H46" s="25"/>
      <c r="L46" s="90"/>
      <c r="M46" s="91"/>
      <c r="N46" s="91"/>
    </row>
    <row r="47" spans="1:16" s="30" customFormat="1" ht="50.25" customHeight="1">
      <c r="A47" s="96" t="s">
        <v>57</v>
      </c>
      <c r="B47" s="97"/>
      <c r="C47" s="97"/>
      <c r="D47" s="97" t="s">
        <v>58</v>
      </c>
      <c r="E47" s="100"/>
      <c r="F47" s="25"/>
      <c r="G47" s="25"/>
      <c r="H47" s="25"/>
      <c r="L47" s="90"/>
      <c r="M47" s="91"/>
      <c r="N47" s="91"/>
    </row>
    <row r="48" spans="1:16" s="30" customFormat="1" ht="37.5" customHeight="1">
      <c r="A48" s="96" t="s">
        <v>59</v>
      </c>
      <c r="B48" s="97"/>
      <c r="C48" s="97"/>
      <c r="D48" s="98" t="s">
        <v>60</v>
      </c>
      <c r="E48" s="99"/>
      <c r="F48" s="25"/>
      <c r="G48" s="25"/>
      <c r="H48" s="25"/>
      <c r="L48" s="90"/>
      <c r="M48" s="91"/>
      <c r="N48" s="91"/>
    </row>
    <row r="49" spans="1:16" s="30" customFormat="1" ht="51" customHeight="1">
      <c r="A49" s="96" t="s">
        <v>61</v>
      </c>
      <c r="B49" s="97"/>
      <c r="C49" s="97"/>
      <c r="D49" s="97" t="s">
        <v>62</v>
      </c>
      <c r="E49" s="100"/>
      <c r="F49" s="25"/>
      <c r="G49" s="25"/>
      <c r="H49" s="25"/>
      <c r="L49" s="90"/>
      <c r="M49" s="91"/>
      <c r="N49" s="91"/>
    </row>
    <row r="50" spans="1:16" s="30" customFormat="1" ht="54" customHeight="1">
      <c r="A50" s="101" t="s">
        <v>63</v>
      </c>
      <c r="B50" s="102"/>
      <c r="C50" s="102"/>
      <c r="D50" s="98" t="s">
        <v>54</v>
      </c>
      <c r="E50" s="99"/>
      <c r="F50" s="25"/>
      <c r="G50" s="25"/>
      <c r="H50" s="25"/>
      <c r="L50" s="90"/>
      <c r="M50" s="91"/>
      <c r="N50" s="91"/>
    </row>
    <row r="51" spans="1:16" s="30" customFormat="1" ht="49.5" customHeight="1">
      <c r="A51" s="101" t="s">
        <v>64</v>
      </c>
      <c r="B51" s="102"/>
      <c r="C51" s="102"/>
      <c r="D51" s="98" t="s">
        <v>54</v>
      </c>
      <c r="E51" s="99"/>
      <c r="F51" s="25"/>
      <c r="G51" s="25"/>
      <c r="H51" s="25"/>
      <c r="L51" s="90"/>
      <c r="M51" s="91"/>
      <c r="N51" s="91"/>
    </row>
    <row r="52" spans="1:16" s="30" customFormat="1" ht="31.5" customHeight="1">
      <c r="A52" s="101" t="s">
        <v>65</v>
      </c>
      <c r="B52" s="102"/>
      <c r="C52" s="102"/>
      <c r="D52" s="97" t="s">
        <v>66</v>
      </c>
      <c r="E52" s="100"/>
      <c r="F52" s="25"/>
      <c r="G52" s="25"/>
      <c r="H52" s="25"/>
      <c r="L52" s="90"/>
      <c r="M52" s="91"/>
      <c r="N52" s="91"/>
    </row>
    <row r="53" spans="1:16" s="30" customFormat="1">
      <c r="A53" s="103" t="s">
        <v>67</v>
      </c>
      <c r="B53" s="104"/>
      <c r="C53" s="104"/>
      <c r="D53" s="98" t="s">
        <v>54</v>
      </c>
      <c r="E53" s="99"/>
      <c r="F53" s="25"/>
      <c r="G53" s="25"/>
      <c r="H53" s="25"/>
      <c r="L53" s="90"/>
      <c r="M53" s="91"/>
      <c r="N53" s="91"/>
    </row>
    <row r="54" spans="1:16" s="30" customFormat="1">
      <c r="A54" s="105" t="s">
        <v>68</v>
      </c>
      <c r="B54" s="98"/>
      <c r="C54" s="98"/>
      <c r="D54" s="98" t="s">
        <v>69</v>
      </c>
      <c r="E54" s="99"/>
      <c r="F54" s="25"/>
      <c r="G54" s="25"/>
      <c r="H54" s="25"/>
      <c r="L54" s="90"/>
      <c r="M54" s="91"/>
      <c r="N54" s="91"/>
    </row>
    <row r="55" spans="1:16" s="30" customFormat="1" ht="16.5" customHeight="1">
      <c r="A55" s="96" t="s">
        <v>70</v>
      </c>
      <c r="B55" s="97"/>
      <c r="C55" s="97"/>
      <c r="D55" s="106">
        <f>(E41-D64)*'[1]% для расчета 2016'!E8/100</f>
        <v>680342.23030479217</v>
      </c>
      <c r="E55" s="107"/>
      <c r="F55" s="25"/>
      <c r="G55" s="25"/>
      <c r="H55" s="25"/>
      <c r="L55" s="90"/>
      <c r="M55" s="91"/>
      <c r="N55" s="91"/>
    </row>
    <row r="56" spans="1:16" s="30" customFormat="1" ht="16.5" customHeight="1">
      <c r="A56" s="96" t="s">
        <v>71</v>
      </c>
      <c r="B56" s="97"/>
      <c r="C56" s="97"/>
      <c r="D56" s="98" t="s">
        <v>72</v>
      </c>
      <c r="E56" s="99"/>
      <c r="F56" s="25"/>
      <c r="G56" s="25"/>
      <c r="H56" s="25"/>
      <c r="L56" s="90"/>
      <c r="M56" s="91"/>
      <c r="N56" s="91"/>
    </row>
    <row r="57" spans="1:16" s="30" customFormat="1" ht="60.75" customHeight="1">
      <c r="A57" s="96"/>
      <c r="B57" s="97"/>
      <c r="C57" s="97"/>
      <c r="D57" s="98"/>
      <c r="E57" s="99"/>
      <c r="F57" s="25"/>
      <c r="G57" s="25"/>
      <c r="H57" s="25"/>
      <c r="L57" s="90"/>
      <c r="M57" s="91"/>
      <c r="N57" s="91"/>
    </row>
    <row r="58" spans="1:16" s="30" customFormat="1" ht="36.75" customHeight="1">
      <c r="A58" s="96" t="s">
        <v>73</v>
      </c>
      <c r="B58" s="97"/>
      <c r="C58" s="97"/>
      <c r="D58" s="97" t="s">
        <v>74</v>
      </c>
      <c r="E58" s="100"/>
      <c r="F58" s="25"/>
      <c r="G58" s="25"/>
      <c r="H58" s="25"/>
      <c r="L58" s="90"/>
      <c r="M58" s="91"/>
      <c r="N58" s="91"/>
    </row>
    <row r="59" spans="1:16" s="30" customFormat="1">
      <c r="A59" s="105" t="s">
        <v>75</v>
      </c>
      <c r="B59" s="98"/>
      <c r="C59" s="98"/>
      <c r="D59" s="98" t="s">
        <v>74</v>
      </c>
      <c r="E59" s="99"/>
      <c r="F59" s="25"/>
      <c r="G59" s="25"/>
      <c r="H59" s="25"/>
      <c r="L59" s="90"/>
      <c r="M59" s="91"/>
      <c r="N59" s="91"/>
    </row>
    <row r="60" spans="1:16" s="30" customFormat="1">
      <c r="A60" s="105" t="s">
        <v>76</v>
      </c>
      <c r="B60" s="98"/>
      <c r="C60" s="98"/>
      <c r="D60" s="98" t="s">
        <v>74</v>
      </c>
      <c r="E60" s="99"/>
      <c r="F60" s="25"/>
      <c r="G60" s="25"/>
      <c r="H60" s="25"/>
      <c r="L60" s="90"/>
      <c r="M60" s="91"/>
      <c r="N60" s="91"/>
    </row>
    <row r="61" spans="1:16" s="30" customFormat="1" ht="16.5" customHeight="1">
      <c r="A61" s="105" t="s">
        <v>77</v>
      </c>
      <c r="B61" s="98"/>
      <c r="C61" s="98"/>
      <c r="D61" s="98" t="s">
        <v>74</v>
      </c>
      <c r="E61" s="99"/>
      <c r="F61" s="25"/>
      <c r="G61" s="25"/>
      <c r="H61" s="25"/>
      <c r="L61" s="90"/>
      <c r="M61" s="91"/>
      <c r="N61" s="91"/>
    </row>
    <row r="62" spans="1:16" s="30" customFormat="1" ht="22.5" customHeight="1">
      <c r="A62" s="105" t="s">
        <v>78</v>
      </c>
      <c r="B62" s="98"/>
      <c r="C62" s="98"/>
      <c r="D62" s="106">
        <f>(E41-D64)*'[1]% для расчета 2016'!E6/100</f>
        <v>78275.934024314789</v>
      </c>
      <c r="E62" s="107"/>
      <c r="F62" s="25"/>
      <c r="G62" s="25"/>
      <c r="H62" s="25"/>
      <c r="L62" s="90"/>
      <c r="M62" s="91"/>
      <c r="N62" s="91"/>
    </row>
    <row r="63" spans="1:16" s="30" customFormat="1" ht="53.25" customHeight="1">
      <c r="A63" s="96" t="s">
        <v>79</v>
      </c>
      <c r="B63" s="97"/>
      <c r="C63" s="97"/>
      <c r="D63" s="97" t="s">
        <v>80</v>
      </c>
      <c r="E63" s="100"/>
      <c r="F63" s="25"/>
      <c r="G63" s="25"/>
      <c r="H63" s="25"/>
      <c r="L63" s="90"/>
      <c r="M63" s="91"/>
      <c r="N63" s="91"/>
    </row>
    <row r="64" spans="1:16">
      <c r="A64" s="108" t="s">
        <v>81</v>
      </c>
      <c r="B64" s="109"/>
      <c r="C64" s="109"/>
      <c r="D64" s="110">
        <f>D65+D66</f>
        <v>160366.72951999999</v>
      </c>
      <c r="E64" s="111"/>
      <c r="I64" s="2"/>
      <c r="J64" s="2"/>
      <c r="K64" s="2"/>
      <c r="L64" s="112"/>
      <c r="M64" s="113"/>
      <c r="N64" s="113"/>
      <c r="O64" s="2"/>
      <c r="P64" s="2"/>
    </row>
    <row r="65" spans="1:16" s="30" customFormat="1" ht="39.75" customHeight="1">
      <c r="A65" s="96" t="s">
        <v>82</v>
      </c>
      <c r="B65" s="97"/>
      <c r="C65" s="97"/>
      <c r="D65" s="114">
        <f>(C23+C24+C25+C26)*1.8%</f>
        <v>35818.962480000002</v>
      </c>
      <c r="E65" s="115" t="s">
        <v>83</v>
      </c>
      <c r="F65" s="116"/>
      <c r="G65" s="25"/>
      <c r="H65" s="25"/>
      <c r="L65" s="90"/>
      <c r="M65" s="91"/>
      <c r="N65" s="91"/>
    </row>
    <row r="66" spans="1:16" s="30" customFormat="1" ht="83.25" customHeight="1" thickBot="1">
      <c r="A66" s="117" t="s">
        <v>84</v>
      </c>
      <c r="B66" s="118"/>
      <c r="C66" s="118"/>
      <c r="D66" s="114">
        <f>B26*0.982</f>
        <v>124547.76704000001</v>
      </c>
      <c r="E66" s="119" t="s">
        <v>85</v>
      </c>
      <c r="F66" s="25"/>
      <c r="G66" s="25"/>
      <c r="H66" s="25"/>
      <c r="L66" s="90"/>
      <c r="M66" s="91"/>
      <c r="N66" s="91"/>
    </row>
    <row r="67" spans="1:16" s="30" customFormat="1">
      <c r="A67" s="46"/>
      <c r="B67" s="46"/>
      <c r="C67" s="120"/>
      <c r="D67" s="25"/>
      <c r="E67" s="25"/>
      <c r="F67" s="25"/>
      <c r="G67" s="25"/>
      <c r="H67" s="25"/>
      <c r="I67" s="27"/>
      <c r="J67" s="27"/>
      <c r="K67" s="27"/>
      <c r="L67" s="28"/>
      <c r="M67" s="29"/>
      <c r="N67" s="29"/>
      <c r="O67" s="27"/>
      <c r="P67" s="27"/>
    </row>
    <row r="68" spans="1:16" s="30" customFormat="1">
      <c r="A68" s="121" t="s">
        <v>86</v>
      </c>
      <c r="B68" s="121"/>
      <c r="C68" s="121"/>
      <c r="D68" s="121"/>
      <c r="E68" s="121"/>
      <c r="F68" s="121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 ht="17.25" thickBot="1">
      <c r="A69" s="25"/>
      <c r="B69" s="25"/>
      <c r="C69" s="25"/>
      <c r="D69" s="25"/>
      <c r="E69" s="25"/>
      <c r="F69" s="25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 ht="33">
      <c r="A70" s="122" t="s">
        <v>87</v>
      </c>
      <c r="B70" s="123"/>
      <c r="C70" s="23" t="s">
        <v>88</v>
      </c>
      <c r="D70" s="23" t="s">
        <v>89</v>
      </c>
      <c r="E70" s="123" t="s">
        <v>90</v>
      </c>
      <c r="F70" s="124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>
      <c r="A71" s="125" t="s">
        <v>91</v>
      </c>
      <c r="B71" s="126"/>
      <c r="C71" s="127" t="s">
        <v>92</v>
      </c>
      <c r="D71" s="40">
        <v>4907.1000000000004</v>
      </c>
      <c r="E71" s="128" t="s">
        <v>54</v>
      </c>
      <c r="F71" s="129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>
      <c r="A72" s="125" t="s">
        <v>93</v>
      </c>
      <c r="B72" s="126"/>
      <c r="C72" s="127" t="s">
        <v>92</v>
      </c>
      <c r="D72" s="40">
        <v>10221.77</v>
      </c>
      <c r="E72" s="128" t="s">
        <v>54</v>
      </c>
      <c r="F72" s="129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>
      <c r="A73" s="125" t="s">
        <v>94</v>
      </c>
      <c r="B73" s="126"/>
      <c r="C73" s="127" t="s">
        <v>95</v>
      </c>
      <c r="D73" s="40">
        <v>3644.53</v>
      </c>
      <c r="E73" s="128" t="s">
        <v>54</v>
      </c>
      <c r="F73" s="129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25" t="s">
        <v>96</v>
      </c>
      <c r="B74" s="126"/>
      <c r="C74" s="127" t="s">
        <v>97</v>
      </c>
      <c r="D74" s="40">
        <v>3678.67</v>
      </c>
      <c r="E74" s="128" t="s">
        <v>54</v>
      </c>
      <c r="F74" s="129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>
      <c r="A75" s="125" t="s">
        <v>98</v>
      </c>
      <c r="B75" s="126"/>
      <c r="C75" s="127" t="s">
        <v>99</v>
      </c>
      <c r="D75" s="40">
        <v>2788.03</v>
      </c>
      <c r="E75" s="128" t="s">
        <v>54</v>
      </c>
      <c r="F75" s="129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>
      <c r="A76" s="125" t="s">
        <v>100</v>
      </c>
      <c r="B76" s="126"/>
      <c r="C76" s="127" t="s">
        <v>101</v>
      </c>
      <c r="D76" s="40">
        <v>11129.95</v>
      </c>
      <c r="E76" s="128" t="s">
        <v>54</v>
      </c>
      <c r="F76" s="129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>
      <c r="A77" s="125" t="s">
        <v>102</v>
      </c>
      <c r="B77" s="126"/>
      <c r="C77" s="127" t="s">
        <v>101</v>
      </c>
      <c r="D77" s="40">
        <v>1399.27</v>
      </c>
      <c r="E77" s="128" t="s">
        <v>54</v>
      </c>
      <c r="F77" s="129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>
      <c r="A78" s="125" t="s">
        <v>91</v>
      </c>
      <c r="B78" s="126"/>
      <c r="C78" s="127" t="s">
        <v>103</v>
      </c>
      <c r="D78" s="40">
        <v>4914.49</v>
      </c>
      <c r="E78" s="128" t="s">
        <v>54</v>
      </c>
      <c r="F78" s="129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>
      <c r="A79" s="125" t="s">
        <v>104</v>
      </c>
      <c r="B79" s="126"/>
      <c r="C79" s="127" t="s">
        <v>103</v>
      </c>
      <c r="D79" s="40">
        <v>3694.8</v>
      </c>
      <c r="E79" s="128" t="s">
        <v>54</v>
      </c>
      <c r="F79" s="129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125" t="s">
        <v>105</v>
      </c>
      <c r="B80" s="126"/>
      <c r="C80" s="127" t="s">
        <v>103</v>
      </c>
      <c r="D80" s="40">
        <v>20667.48</v>
      </c>
      <c r="E80" s="128" t="s">
        <v>54</v>
      </c>
      <c r="F80" s="129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125" t="s">
        <v>94</v>
      </c>
      <c r="B81" s="126"/>
      <c r="C81" s="127" t="s">
        <v>106</v>
      </c>
      <c r="D81" s="40">
        <v>1794.52</v>
      </c>
      <c r="E81" s="128" t="s">
        <v>54</v>
      </c>
      <c r="F81" s="129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17.25" thickBot="1">
      <c r="A82" s="130" t="s">
        <v>93</v>
      </c>
      <c r="B82" s="131"/>
      <c r="C82" s="127" t="s">
        <v>107</v>
      </c>
      <c r="D82" s="40">
        <v>12678.55</v>
      </c>
      <c r="E82" s="132" t="s">
        <v>54</v>
      </c>
      <c r="F82" s="133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54" customFormat="1" ht="17.25" thickBot="1">
      <c r="A83" s="134" t="s">
        <v>48</v>
      </c>
      <c r="B83" s="135"/>
      <c r="C83" s="136"/>
      <c r="D83" s="137">
        <v>81519.16</v>
      </c>
      <c r="E83" s="138"/>
      <c r="F83" s="139"/>
      <c r="G83" s="49"/>
      <c r="H83" s="49"/>
      <c r="I83" s="50"/>
      <c r="J83" s="51"/>
      <c r="K83" s="51"/>
      <c r="L83" s="52"/>
      <c r="M83" s="53"/>
      <c r="N83" s="53"/>
      <c r="O83" s="51"/>
      <c r="P83" s="51"/>
    </row>
    <row r="84" spans="1:16" s="30" customFormat="1">
      <c r="A84" s="25"/>
      <c r="B84" s="25"/>
      <c r="C84" s="25"/>
      <c r="D84" s="25"/>
      <c r="E84" s="25"/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121" t="s">
        <v>108</v>
      </c>
      <c r="B85" s="121"/>
      <c r="C85" s="121"/>
      <c r="D85" s="121"/>
      <c r="E85" s="121"/>
      <c r="F85" s="121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 ht="17.25" thickBot="1">
      <c r="A86" s="25"/>
      <c r="B86" s="25"/>
      <c r="C86" s="25"/>
      <c r="D86" s="25"/>
      <c r="E86" s="25"/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 ht="33.75" thickBot="1">
      <c r="A87" s="140" t="s">
        <v>87</v>
      </c>
      <c r="B87" s="141"/>
      <c r="C87" s="142" t="s">
        <v>88</v>
      </c>
      <c r="D87" s="143" t="s">
        <v>89</v>
      </c>
      <c r="E87" s="140" t="s">
        <v>90</v>
      </c>
      <c r="F87" s="144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 ht="17.25" thickBot="1">
      <c r="A88" s="145" t="s">
        <v>109</v>
      </c>
      <c r="B88" s="145"/>
      <c r="C88" s="146"/>
      <c r="D88" s="37">
        <v>0</v>
      </c>
      <c r="E88" s="145"/>
      <c r="F88" s="14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54" customFormat="1" ht="17.25" thickBot="1">
      <c r="A89" s="134" t="s">
        <v>48</v>
      </c>
      <c r="B89" s="135"/>
      <c r="C89" s="136"/>
      <c r="D89" s="137">
        <f>SUM(D88)</f>
        <v>0</v>
      </c>
      <c r="E89" s="138"/>
      <c r="F89" s="139"/>
      <c r="G89" s="49"/>
      <c r="H89" s="49"/>
      <c r="I89" s="50"/>
      <c r="J89" s="51"/>
      <c r="K89" s="51"/>
      <c r="L89" s="52"/>
      <c r="M89" s="53"/>
      <c r="N89" s="53"/>
      <c r="O89" s="51"/>
      <c r="P89" s="51"/>
    </row>
    <row r="90" spans="1:16" s="30" customFormat="1">
      <c r="A90" s="25"/>
      <c r="B90" s="147"/>
      <c r="C90" s="147"/>
      <c r="D90" s="148"/>
      <c r="E90" s="25"/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121" t="s">
        <v>110</v>
      </c>
      <c r="B91" s="121"/>
      <c r="C91" s="121"/>
      <c r="D91" s="121"/>
      <c r="E91" s="121"/>
      <c r="F91" s="121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 t="s">
        <v>89</v>
      </c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48" t="s">
        <v>111</v>
      </c>
      <c r="B93" s="48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48" t="s">
        <v>112</v>
      </c>
      <c r="B94" s="48"/>
      <c r="C94" s="25"/>
      <c r="D94" s="25"/>
      <c r="E94" s="47">
        <f>D66</f>
        <v>124547.76704000001</v>
      </c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149" t="s">
        <v>113</v>
      </c>
      <c r="B95" s="149"/>
      <c r="C95" s="25"/>
      <c r="D95" s="25"/>
      <c r="E95" s="47">
        <f>C36*0.1</f>
        <v>1328.1210000000001</v>
      </c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48" t="s">
        <v>114</v>
      </c>
      <c r="B99" s="48"/>
      <c r="C99" s="48"/>
      <c r="E99" s="25"/>
      <c r="F99" s="25" t="s">
        <v>115</v>
      </c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 t="s">
        <v>116</v>
      </c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 t="s">
        <v>117</v>
      </c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>
      <c r="A167" s="25"/>
      <c r="B167" s="25"/>
      <c r="C167" s="25"/>
      <c r="D167" s="25"/>
      <c r="E167" s="25"/>
      <c r="F167" s="25"/>
      <c r="G167" s="25"/>
      <c r="H167" s="25"/>
      <c r="I167" s="26"/>
      <c r="J167" s="27"/>
      <c r="K167" s="27"/>
      <c r="L167" s="28"/>
      <c r="M167" s="29"/>
      <c r="N167" s="29"/>
      <c r="O167" s="27"/>
      <c r="P167" s="27"/>
    </row>
    <row r="168" spans="1:16" s="30" customFormat="1">
      <c r="A168" s="25"/>
      <c r="B168" s="25"/>
      <c r="C168" s="25"/>
      <c r="D168" s="25"/>
      <c r="E168" s="25"/>
      <c r="F168" s="25"/>
      <c r="G168" s="25"/>
      <c r="H168" s="25"/>
      <c r="I168" s="26"/>
      <c r="J168" s="27"/>
      <c r="K168" s="27"/>
      <c r="L168" s="28"/>
      <c r="M168" s="29"/>
      <c r="N168" s="29"/>
      <c r="O168" s="27"/>
      <c r="P168" s="27"/>
    </row>
    <row r="169" spans="1:16" s="30" customFormat="1">
      <c r="A169" s="25"/>
      <c r="B169" s="25"/>
      <c r="C169" s="25"/>
      <c r="D169" s="25"/>
      <c r="E169" s="25"/>
      <c r="F169" s="25"/>
      <c r="G169" s="25"/>
      <c r="H169" s="25"/>
      <c r="I169" s="26"/>
      <c r="J169" s="27"/>
      <c r="K169" s="27"/>
      <c r="L169" s="28"/>
      <c r="M169" s="29"/>
      <c r="N169" s="29"/>
      <c r="O169" s="27"/>
      <c r="P169" s="27"/>
    </row>
    <row r="170" spans="1:16" s="30" customFormat="1">
      <c r="A170" s="25"/>
      <c r="B170" s="25"/>
      <c r="C170" s="25"/>
      <c r="D170" s="25"/>
      <c r="E170" s="25"/>
      <c r="F170" s="25"/>
      <c r="G170" s="25"/>
      <c r="H170" s="25"/>
      <c r="I170" s="26"/>
      <c r="J170" s="27"/>
      <c r="K170" s="27"/>
      <c r="L170" s="28"/>
      <c r="M170" s="29"/>
      <c r="N170" s="29"/>
      <c r="O170" s="27"/>
      <c r="P170" s="27"/>
    </row>
    <row r="171" spans="1:16" s="30" customFormat="1">
      <c r="A171" s="25"/>
      <c r="B171" s="25"/>
      <c r="C171" s="25"/>
      <c r="D171" s="25"/>
      <c r="E171" s="25"/>
      <c r="F171" s="25"/>
      <c r="G171" s="25"/>
      <c r="H171" s="25"/>
      <c r="I171" s="26"/>
      <c r="J171" s="27"/>
      <c r="K171" s="27"/>
      <c r="L171" s="28"/>
      <c r="M171" s="29"/>
      <c r="N171" s="29"/>
      <c r="O171" s="27"/>
      <c r="P171" s="27"/>
    </row>
    <row r="172" spans="1:16" s="30" customFormat="1">
      <c r="A172" s="25"/>
      <c r="B172" s="25"/>
      <c r="C172" s="25"/>
      <c r="D172" s="25"/>
      <c r="E172" s="25"/>
      <c r="F172" s="25"/>
      <c r="G172" s="25"/>
      <c r="H172" s="25"/>
      <c r="I172" s="26"/>
      <c r="J172" s="27"/>
      <c r="K172" s="27"/>
      <c r="L172" s="28"/>
      <c r="M172" s="29"/>
      <c r="N172" s="29"/>
      <c r="O172" s="27"/>
      <c r="P172" s="27"/>
    </row>
    <row r="173" spans="1:16" s="30" customFormat="1">
      <c r="A173" s="25"/>
      <c r="B173" s="25"/>
      <c r="C173" s="25"/>
      <c r="D173" s="25"/>
      <c r="E173" s="25"/>
      <c r="F173" s="25"/>
      <c r="G173" s="25"/>
      <c r="H173" s="25"/>
      <c r="I173" s="26"/>
      <c r="J173" s="27"/>
      <c r="K173" s="27"/>
      <c r="L173" s="28"/>
      <c r="M173" s="29"/>
      <c r="N173" s="29"/>
      <c r="O173" s="27"/>
      <c r="P173" s="27"/>
    </row>
    <row r="174" spans="1:16" s="30" customFormat="1">
      <c r="A174" s="25"/>
      <c r="B174" s="25"/>
      <c r="C174" s="25"/>
      <c r="D174" s="25"/>
      <c r="E174" s="25"/>
      <c r="F174" s="25"/>
      <c r="G174" s="25"/>
      <c r="H174" s="25"/>
      <c r="I174" s="26"/>
      <c r="J174" s="27"/>
      <c r="K174" s="27"/>
      <c r="L174" s="28"/>
      <c r="M174" s="29"/>
      <c r="N174" s="29"/>
      <c r="O174" s="27"/>
      <c r="P174" s="27"/>
    </row>
    <row r="175" spans="1:16" s="30" customFormat="1">
      <c r="A175" s="25"/>
      <c r="B175" s="25"/>
      <c r="C175" s="25"/>
      <c r="D175" s="25"/>
      <c r="E175" s="25"/>
      <c r="F175" s="25"/>
      <c r="G175" s="25"/>
      <c r="H175" s="25"/>
      <c r="I175" s="26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>
      <c r="I439" s="27"/>
      <c r="J439" s="27"/>
      <c r="K439" s="27"/>
      <c r="L439" s="28"/>
      <c r="M439" s="29"/>
      <c r="N439" s="29"/>
      <c r="O439" s="27"/>
      <c r="P439" s="27"/>
    </row>
    <row r="440" spans="9:16" s="30" customFormat="1">
      <c r="I440" s="27"/>
      <c r="J440" s="27"/>
      <c r="K440" s="27"/>
      <c r="L440" s="28"/>
      <c r="M440" s="29"/>
      <c r="N440" s="29"/>
      <c r="O440" s="27"/>
      <c r="P440" s="27"/>
    </row>
    <row r="441" spans="9:16" s="30" customFormat="1">
      <c r="I441" s="27"/>
      <c r="J441" s="27"/>
      <c r="K441" s="27"/>
      <c r="L441" s="28"/>
      <c r="M441" s="29"/>
      <c r="N441" s="29"/>
      <c r="O441" s="27"/>
      <c r="P441" s="27"/>
    </row>
    <row r="442" spans="9:16" s="30" customFormat="1">
      <c r="I442" s="27"/>
      <c r="J442" s="27"/>
      <c r="K442" s="27"/>
      <c r="L442" s="28"/>
      <c r="M442" s="29"/>
      <c r="N442" s="29"/>
      <c r="O442" s="27"/>
      <c r="P442" s="27"/>
    </row>
    <row r="443" spans="9:16" s="30" customFormat="1">
      <c r="I443" s="27"/>
      <c r="J443" s="27"/>
      <c r="K443" s="27"/>
      <c r="L443" s="28"/>
      <c r="M443" s="29"/>
      <c r="N443" s="29"/>
      <c r="O443" s="27"/>
      <c r="P443" s="27"/>
    </row>
    <row r="444" spans="9:16" s="30" customFormat="1">
      <c r="I444" s="27"/>
      <c r="J444" s="27"/>
      <c r="K444" s="27"/>
      <c r="L444" s="28"/>
      <c r="M444" s="29"/>
      <c r="N444" s="29"/>
      <c r="O444" s="27"/>
      <c r="P444" s="27"/>
    </row>
    <row r="445" spans="9:16" s="30" customFormat="1">
      <c r="I445" s="27"/>
      <c r="J445" s="27"/>
      <c r="K445" s="27"/>
      <c r="L445" s="28"/>
      <c r="M445" s="29"/>
      <c r="N445" s="29"/>
      <c r="O445" s="27"/>
      <c r="P445" s="27"/>
    </row>
    <row r="446" spans="9:16" s="30" customFormat="1">
      <c r="I446" s="27"/>
      <c r="J446" s="27"/>
      <c r="K446" s="27"/>
      <c r="L446" s="28"/>
      <c r="M446" s="29"/>
      <c r="N446" s="29"/>
      <c r="O446" s="27"/>
      <c r="P446" s="27"/>
    </row>
    <row r="447" spans="9:16" s="30" customFormat="1">
      <c r="I447" s="27"/>
      <c r="J447" s="27"/>
      <c r="K447" s="27"/>
      <c r="L447" s="28"/>
      <c r="M447" s="29"/>
      <c r="N447" s="29"/>
      <c r="O447" s="27"/>
      <c r="P447" s="27"/>
    </row>
    <row r="448" spans="9:16" s="30" customFormat="1">
      <c r="I448" s="27"/>
      <c r="J448" s="27"/>
      <c r="K448" s="27"/>
      <c r="L448" s="28"/>
      <c r="M448" s="29"/>
      <c r="N448" s="29"/>
      <c r="O448" s="27"/>
      <c r="P448" s="27"/>
    </row>
  </sheetData>
  <mergeCells count="71">
    <mergeCell ref="A99:C99"/>
    <mergeCell ref="A89:B89"/>
    <mergeCell ref="E89:F89"/>
    <mergeCell ref="B90:C90"/>
    <mergeCell ref="A91:F91"/>
    <mergeCell ref="A93:B93"/>
    <mergeCell ref="A94:B94"/>
    <mergeCell ref="A83:B83"/>
    <mergeCell ref="E83:F83"/>
    <mergeCell ref="A85:F85"/>
    <mergeCell ref="A87:B87"/>
    <mergeCell ref="E87:F87"/>
    <mergeCell ref="A88:B88"/>
    <mergeCell ref="E88:F88"/>
    <mergeCell ref="A64:C64"/>
    <mergeCell ref="D64:E64"/>
    <mergeCell ref="A65:C65"/>
    <mergeCell ref="A66:C66"/>
    <mergeCell ref="A68:F68"/>
    <mergeCell ref="A70:B70"/>
    <mergeCell ref="E70:F70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54:C54"/>
    <mergeCell ref="D54:E54"/>
    <mergeCell ref="A55:C55"/>
    <mergeCell ref="D55:E55"/>
    <mergeCell ref="A56:C57"/>
    <mergeCell ref="D56:E5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29:G29"/>
    <mergeCell ref="A38:G38"/>
    <mergeCell ref="A39:E39"/>
    <mergeCell ref="A43:C43"/>
    <mergeCell ref="D43:E43"/>
    <mergeCell ref="A44:C44"/>
    <mergeCell ref="D44:E44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5" orientation="portrait" r:id="rId1"/>
  <rowBreaks count="2" manualBreakCount="2">
    <brk id="50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4_2 кат</vt:lpstr>
      <vt:lpstr>'Усил 4_2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2017-03-27T10:20:26Z</dcterms:created>
  <dcterms:modified xsi:type="dcterms:W3CDTF">2017-03-27T10:20:39Z</dcterms:modified>
</cp:coreProperties>
</file>